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Brockhampton\Downloads\"/>
    </mc:Choice>
  </mc:AlternateContent>
  <xr:revisionPtr revIDLastSave="0" documentId="13_ncr:1_{4551C9DD-8C18-4219-A67E-72685F16C4FC}" xr6:coauthVersionLast="47" xr6:coauthVersionMax="47" xr10:uidLastSave="{00000000-0000-0000-0000-000000000000}"/>
  <bookViews>
    <workbookView xWindow="-120" yWindow="-120" windowWidth="20730" windowHeight="11160" xr2:uid="{2B295F6A-7F9F-4139-A046-9A789263E58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5" i="1" l="1"/>
  <c r="H30" i="1" s="1"/>
  <c r="H35" i="1" s="1"/>
  <c r="D35" i="1"/>
  <c r="E31" i="1"/>
  <c r="E10" i="1"/>
  <c r="E8" i="1"/>
  <c r="E14" i="1"/>
  <c r="F7" i="1"/>
  <c r="F10" i="1"/>
  <c r="D8" i="1"/>
  <c r="D7" i="1"/>
  <c r="D33" i="1" l="1"/>
  <c r="D30" i="1"/>
  <c r="F24" i="1"/>
  <c r="F23" i="1"/>
  <c r="F22" i="1"/>
  <c r="F21" i="1"/>
  <c r="F20" i="1"/>
  <c r="F19" i="1"/>
  <c r="F18" i="1"/>
  <c r="F17" i="1"/>
  <c r="F16" i="1"/>
  <c r="F15" i="1"/>
  <c r="F14" i="1"/>
  <c r="F13" i="1"/>
  <c r="F9" i="1"/>
  <c r="F8" i="1"/>
  <c r="B26" i="1"/>
  <c r="E26" i="1"/>
  <c r="E35" i="1" s="1"/>
  <c r="D14" i="1"/>
  <c r="D12" i="1"/>
  <c r="D26" i="1" s="1"/>
  <c r="C26" i="1"/>
  <c r="C37" i="1" s="1"/>
  <c r="H14" i="1"/>
  <c r="I14" i="1" s="1"/>
  <c r="J14" i="1" s="1"/>
  <c r="K14" i="1" s="1"/>
  <c r="L14" i="1" s="1"/>
  <c r="G12" i="1"/>
  <c r="L12" i="1" s="1"/>
  <c r="G11" i="1"/>
  <c r="E37" i="1" l="1"/>
  <c r="C35" i="1"/>
  <c r="E30" i="1"/>
  <c r="G26" i="1"/>
  <c r="G37" i="1" s="1"/>
  <c r="F12" i="1"/>
  <c r="B35" i="1"/>
  <c r="B37" i="1"/>
  <c r="F11" i="1"/>
  <c r="H12" i="1"/>
  <c r="I12" i="1"/>
  <c r="H11" i="1"/>
  <c r="J12" i="1"/>
  <c r="K12" i="1"/>
  <c r="F30" i="1" l="1"/>
  <c r="D37" i="1"/>
  <c r="I11" i="1"/>
  <c r="H26" i="1" l="1"/>
  <c r="H37" i="1" s="1"/>
  <c r="I26" i="1"/>
  <c r="I37" i="1" s="1"/>
  <c r="J11" i="1"/>
  <c r="G30" i="1" l="1"/>
  <c r="I30" i="1" s="1"/>
  <c r="J26" i="1"/>
  <c r="J37" i="1" s="1"/>
  <c r="K11" i="1"/>
  <c r="I35" i="1" l="1"/>
  <c r="J30" i="1" s="1"/>
  <c r="J35" i="1" s="1"/>
  <c r="K30" i="1" s="1"/>
  <c r="K26" i="1"/>
  <c r="K37" i="1" s="1"/>
  <c r="L11" i="1"/>
  <c r="L26" i="1" s="1"/>
  <c r="L37" i="1" s="1"/>
  <c r="K35" i="1" l="1"/>
  <c r="L30" i="1" s="1"/>
  <c r="L3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30" authorId="0" shapeId="0" xr:uid="{2C383BFC-4958-41CB-8D5B-D7D1975CF952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RG Transferred £600 to C/A 05/04/24</t>
        </r>
      </text>
    </comment>
    <comment ref="D33" authorId="0" shapeId="0" xr:uid="{BF7CAEB7-60D6-49D3-9CE7-29BAB2869BEB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RG Transferred £600 to C/A 05/04/24</t>
        </r>
      </text>
    </comment>
  </commentList>
</comments>
</file>

<file path=xl/sharedStrings.xml><?xml version="1.0" encoding="utf-8"?>
<sst xmlns="http://schemas.openxmlformats.org/spreadsheetml/2006/main" count="58" uniqueCount="50">
  <si>
    <t>2021-2022</t>
  </si>
  <si>
    <t>2022-2023</t>
  </si>
  <si>
    <t>2023-2024</t>
  </si>
  <si>
    <t>2024-2025</t>
  </si>
  <si>
    <t>2025-2026</t>
  </si>
  <si>
    <t>2026-2027</t>
  </si>
  <si>
    <t>2027-2028</t>
  </si>
  <si>
    <t>2028-2029</t>
  </si>
  <si>
    <t>2029-2030</t>
  </si>
  <si>
    <t>Comments</t>
  </si>
  <si>
    <t xml:space="preserve"> </t>
  </si>
  <si>
    <t xml:space="preserve">General  increase </t>
  </si>
  <si>
    <t>Training</t>
  </si>
  <si>
    <t>Newsletter</t>
  </si>
  <si>
    <t>Benches &amp; Noticeboard</t>
  </si>
  <si>
    <t>TOTAL</t>
  </si>
  <si>
    <t>All Saint's Church Brockhampton</t>
  </si>
  <si>
    <t xml:space="preserve">BROCKHAMPTON WITH MUCH FAWLEY PARISH COUNCIL </t>
  </si>
  <si>
    <t>Capital Expenditure</t>
  </si>
  <si>
    <t>Actual</t>
  </si>
  <si>
    <t>Grants/Donations</t>
  </si>
  <si>
    <t>Budget Head</t>
  </si>
  <si>
    <t>Agreed Precept</t>
  </si>
  <si>
    <t>Parish Meeting Exp.</t>
  </si>
  <si>
    <t>I.T support &amp; Admin</t>
  </si>
  <si>
    <t>RBLI Tommy</t>
  </si>
  <si>
    <t>HMRC - PAYE</t>
  </si>
  <si>
    <t>Pata Payroll</t>
  </si>
  <si>
    <t xml:space="preserve">VAT - +/- </t>
  </si>
  <si>
    <t>Curr./ Acc. Closing Balance</t>
  </si>
  <si>
    <t>End of Year Balance</t>
  </si>
  <si>
    <t>Annual Service Charge</t>
  </si>
  <si>
    <t>HALC &amp; ICO - GDPR Fee</t>
  </si>
  <si>
    <t xml:space="preserve">Reserve Account </t>
  </si>
  <si>
    <t>Community First Insurance</t>
  </si>
  <si>
    <t>Difference</t>
  </si>
  <si>
    <t>Budget Projections</t>
  </si>
  <si>
    <t>Clerk Salary</t>
  </si>
  <si>
    <t>Website Maint.- Eyelid</t>
  </si>
  <si>
    <t>Meeting Room Hire - BH</t>
  </si>
  <si>
    <t>Current Expenditure</t>
  </si>
  <si>
    <t>PRECEPT &amp; BUDGET FORCAST 2024-30</t>
  </si>
  <si>
    <t>Difference Exp. to Precept</t>
  </si>
  <si>
    <t>Lengths man</t>
  </si>
  <si>
    <t>Subscriptions - HALC-ICO</t>
  </si>
  <si>
    <t>Misc. exp. - Stationary</t>
  </si>
  <si>
    <t>PC Improv. &amp; Maintanance</t>
  </si>
  <si>
    <t>Res. Account Inc. - Interest</t>
  </si>
  <si>
    <t>Int. Audit - Admin Agency</t>
  </si>
  <si>
    <t>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</si>
</sst>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44" formatCode="_-&quot;£&quot;* #,##0.00_-;\-&quot;£&quot;* #,##0.00_-;_-&quot;£&quot;* &quot;-&quot;??_-;_-@_-"/>
    <numFmt numFmtId="164" formatCode="0.00_ ;[Red]\-0.00\ "/>
  </numFmts>
  <fonts count="18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rgb="FF0070C0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2"/>
      <color rgb="FFFF0000"/>
      <name val="Arial"/>
      <family val="2"/>
    </font>
    <font>
      <sz val="14"/>
      <color theme="1"/>
      <name val="Arial"/>
      <family val="2"/>
    </font>
    <font>
      <b/>
      <sz val="11"/>
      <color rgb="FF0070C0"/>
      <name val="Arial"/>
      <family val="2"/>
    </font>
    <font>
      <sz val="11"/>
      <color theme="4"/>
      <name val="Arial"/>
      <family val="2"/>
    </font>
    <font>
      <sz val="11"/>
      <color rgb="FF0070C0"/>
      <name val="Arial"/>
      <family val="2"/>
    </font>
    <font>
      <b/>
      <sz val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center" vertical="center" wrapText="1"/>
    </xf>
    <xf numFmtId="8" fontId="4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horizontal="left" vertical="center"/>
    </xf>
    <xf numFmtId="0" fontId="3" fillId="0" borderId="0" xfId="0" applyFont="1"/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vertical="top" wrapText="1"/>
    </xf>
    <xf numFmtId="0" fontId="10" fillId="0" borderId="0" xfId="0" applyFont="1"/>
    <xf numFmtId="44" fontId="10" fillId="0" borderId="0" xfId="0" applyNumberFormat="1" applyFont="1"/>
    <xf numFmtId="2" fontId="7" fillId="0" borderId="0" xfId="0" applyNumberFormat="1" applyFont="1"/>
    <xf numFmtId="2" fontId="11" fillId="0" borderId="0" xfId="0" applyNumberFormat="1" applyFont="1"/>
    <xf numFmtId="0" fontId="1" fillId="0" borderId="0" xfId="0" applyFont="1" applyAlignment="1">
      <alignment horizontal="center" vertical="center" wrapText="1"/>
    </xf>
    <xf numFmtId="8" fontId="7" fillId="0" borderId="0" xfId="0" applyNumberFormat="1" applyFont="1"/>
    <xf numFmtId="0" fontId="7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8" fontId="3" fillId="0" borderId="0" xfId="0" applyNumberFormat="1" applyFont="1" applyAlignment="1">
      <alignment vertical="center" wrapText="1"/>
    </xf>
    <xf numFmtId="8" fontId="10" fillId="0" borderId="0" xfId="0" applyNumberFormat="1" applyFont="1" applyAlignment="1">
      <alignment vertical="center" wrapText="1"/>
    </xf>
    <xf numFmtId="8" fontId="3" fillId="0" borderId="0" xfId="0" applyNumberFormat="1" applyFont="1" applyAlignment="1">
      <alignment horizontal="right" vertical="center" wrapText="1"/>
    </xf>
    <xf numFmtId="8" fontId="10" fillId="0" borderId="0" xfId="0" applyNumberFormat="1" applyFont="1" applyAlignment="1">
      <alignment horizontal="right" vertical="center" wrapText="1"/>
    </xf>
    <xf numFmtId="2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8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164" fontId="11" fillId="0" borderId="2" xfId="0" applyNumberFormat="1" applyFont="1" applyBorder="1"/>
    <xf numFmtId="164" fontId="11" fillId="0" borderId="3" xfId="0" applyNumberFormat="1" applyFont="1" applyBorder="1"/>
    <xf numFmtId="8" fontId="13" fillId="0" borderId="0" xfId="0" applyNumberFormat="1" applyFont="1" applyAlignment="1">
      <alignment horizontal="right" vertical="center" wrapText="1"/>
    </xf>
    <xf numFmtId="0" fontId="16" fillId="0" borderId="0" xfId="0" applyFont="1" applyAlignment="1">
      <alignment vertical="center" wrapText="1"/>
    </xf>
    <xf numFmtId="0" fontId="17" fillId="4" borderId="0" xfId="0" applyFont="1" applyFill="1" applyAlignment="1">
      <alignment horizontal="center" wrapText="1"/>
    </xf>
    <xf numFmtId="8" fontId="0" fillId="0" borderId="0" xfId="0" applyNumberFormat="1"/>
    <xf numFmtId="0" fontId="1" fillId="3" borderId="0" xfId="0" applyFont="1" applyFill="1" applyAlignment="1">
      <alignment horizontal="center"/>
    </xf>
    <xf numFmtId="0" fontId="17" fillId="4" borderId="1" xfId="0" applyFont="1" applyFill="1" applyBorder="1" applyAlignment="1">
      <alignment horizontal="center" textRotation="90"/>
    </xf>
    <xf numFmtId="0" fontId="17" fillId="4" borderId="2" xfId="0" applyFont="1" applyFill="1" applyBorder="1" applyAlignment="1">
      <alignment horizontal="center" textRotation="90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02F87-59D8-4988-9631-8878D38A4CEB}">
  <sheetPr>
    <pageSetUpPr fitToPage="1"/>
  </sheetPr>
  <dimension ref="A1:U70"/>
  <sheetViews>
    <sheetView tabSelected="1" workbookViewId="0">
      <pane ySplit="6" topLeftCell="A16" activePane="bottomLeft" state="frozen"/>
      <selection pane="bottomLeft" activeCell="E29" sqref="E29"/>
    </sheetView>
  </sheetViews>
  <sheetFormatPr defaultRowHeight="14.25" x14ac:dyDescent="0.2"/>
  <cols>
    <col min="1" max="1" width="26.28515625" style="7" customWidth="1"/>
    <col min="2" max="5" width="12.140625" style="7" customWidth="1"/>
    <col min="6" max="6" width="10" style="7" customWidth="1"/>
    <col min="7" max="12" width="12.140625" style="7" customWidth="1"/>
    <col min="13" max="13" width="29.7109375" style="7" customWidth="1"/>
    <col min="14" max="14" width="15.5703125" style="7" customWidth="1"/>
    <col min="15" max="15" width="7.42578125" style="7" customWidth="1"/>
    <col min="16" max="16384" width="9.140625" style="7"/>
  </cols>
  <sheetData>
    <row r="1" spans="1:21" ht="18" x14ac:dyDescent="0.25">
      <c r="A1" s="8" t="s">
        <v>17</v>
      </c>
      <c r="B1" s="9"/>
      <c r="C1" s="9"/>
      <c r="D1" s="9"/>
      <c r="E1" s="9"/>
      <c r="F1" s="9"/>
      <c r="G1" s="9" t="s">
        <v>10</v>
      </c>
    </row>
    <row r="2" spans="1:21" ht="18" x14ac:dyDescent="0.2">
      <c r="A2" s="10" t="s">
        <v>41</v>
      </c>
      <c r="E2" s="7" t="s">
        <v>49</v>
      </c>
      <c r="K2" s="14"/>
    </row>
    <row r="3" spans="1:21" ht="18" x14ac:dyDescent="0.2">
      <c r="A3" s="10"/>
    </row>
    <row r="4" spans="1:21" ht="33.75" customHeight="1" x14ac:dyDescent="0.25">
      <c r="A4" s="9"/>
      <c r="B4" s="40" t="s">
        <v>19</v>
      </c>
      <c r="C4" s="40"/>
      <c r="D4" s="40"/>
      <c r="E4" s="35" t="s">
        <v>40</v>
      </c>
      <c r="F4" s="38" t="s">
        <v>35</v>
      </c>
      <c r="G4" s="37" t="s">
        <v>36</v>
      </c>
      <c r="H4" s="37"/>
      <c r="I4" s="37"/>
      <c r="J4" s="37"/>
      <c r="K4" s="37"/>
      <c r="L4" s="37"/>
      <c r="M4" s="16" t="s">
        <v>9</v>
      </c>
    </row>
    <row r="5" spans="1:21" ht="17.25" customHeight="1" x14ac:dyDescent="0.2">
      <c r="A5" s="41" t="s">
        <v>21</v>
      </c>
      <c r="B5" s="41" t="s">
        <v>0</v>
      </c>
      <c r="C5" s="41" t="s">
        <v>1</v>
      </c>
      <c r="D5" s="41" t="s">
        <v>2</v>
      </c>
      <c r="E5" s="41" t="s">
        <v>3</v>
      </c>
      <c r="F5" s="39"/>
      <c r="G5" s="41" t="s">
        <v>3</v>
      </c>
      <c r="H5" s="41" t="s">
        <v>4</v>
      </c>
      <c r="I5" s="41" t="s">
        <v>5</v>
      </c>
      <c r="J5" s="41" t="s">
        <v>6</v>
      </c>
      <c r="K5" s="41" t="s">
        <v>7</v>
      </c>
      <c r="L5" s="41" t="s">
        <v>8</v>
      </c>
      <c r="M5" s="16"/>
    </row>
    <row r="6" spans="1:21" ht="14.25" customHeight="1" x14ac:dyDescent="0.2">
      <c r="A6" s="41"/>
      <c r="B6" s="41"/>
      <c r="C6" s="41"/>
      <c r="D6" s="41"/>
      <c r="E6" s="41"/>
      <c r="F6" s="39"/>
      <c r="G6" s="41"/>
      <c r="H6" s="41"/>
      <c r="I6" s="41"/>
      <c r="J6" s="41"/>
      <c r="K6" s="41"/>
      <c r="L6" s="41"/>
    </row>
    <row r="7" spans="1:21" ht="15" customHeight="1" x14ac:dyDescent="0.2">
      <c r="A7" s="18" t="s">
        <v>37</v>
      </c>
      <c r="B7" s="14">
        <v>1900</v>
      </c>
      <c r="C7" s="14">
        <v>1900</v>
      </c>
      <c r="D7" s="14">
        <f>(260+541.69+260+260+376)</f>
        <v>1697.69</v>
      </c>
      <c r="E7" s="14">
        <v>1123.2</v>
      </c>
      <c r="F7" s="31">
        <f>G7-E7</f>
        <v>776.8</v>
      </c>
      <c r="G7" s="15">
        <v>1900</v>
      </c>
      <c r="H7" s="15">
        <v>2200</v>
      </c>
      <c r="I7" s="15">
        <v>2400</v>
      </c>
      <c r="J7" s="15">
        <v>2500</v>
      </c>
      <c r="K7" s="15">
        <v>2500</v>
      </c>
      <c r="L7" s="15">
        <v>2600</v>
      </c>
      <c r="M7" s="4" t="s">
        <v>10</v>
      </c>
      <c r="U7" s="7" t="s">
        <v>10</v>
      </c>
    </row>
    <row r="8" spans="1:21" ht="15" customHeight="1" x14ac:dyDescent="0.2">
      <c r="A8" s="18" t="s">
        <v>26</v>
      </c>
      <c r="B8" s="15">
        <v>0</v>
      </c>
      <c r="C8" s="15">
        <v>0</v>
      </c>
      <c r="D8" s="14">
        <f>(155.8+137.4)</f>
        <v>293.20000000000005</v>
      </c>
      <c r="E8" s="14">
        <f>70.2+140.4</f>
        <v>210.60000000000002</v>
      </c>
      <c r="F8" s="31">
        <f t="shared" ref="F8:F24" si="0">G8-E8</f>
        <v>329.4</v>
      </c>
      <c r="G8" s="15">
        <v>540</v>
      </c>
      <c r="H8" s="15">
        <v>540</v>
      </c>
      <c r="I8" s="15">
        <v>540</v>
      </c>
      <c r="J8" s="15">
        <v>540</v>
      </c>
      <c r="K8" s="15">
        <v>540</v>
      </c>
      <c r="L8" s="15">
        <v>540</v>
      </c>
      <c r="M8" s="4"/>
    </row>
    <row r="9" spans="1:21" ht="15" customHeight="1" x14ac:dyDescent="0.2">
      <c r="A9" s="18" t="s">
        <v>27</v>
      </c>
      <c r="B9" s="15">
        <v>0</v>
      </c>
      <c r="C9" s="15">
        <v>0</v>
      </c>
      <c r="D9" s="14">
        <v>25.3</v>
      </c>
      <c r="E9" s="14">
        <v>40.799999999999997</v>
      </c>
      <c r="F9" s="31">
        <f t="shared" si="0"/>
        <v>29.200000000000003</v>
      </c>
      <c r="G9" s="15">
        <v>70</v>
      </c>
      <c r="H9" s="15">
        <v>70</v>
      </c>
      <c r="I9" s="15">
        <v>70</v>
      </c>
      <c r="J9" s="15">
        <v>70</v>
      </c>
      <c r="K9" s="15">
        <v>70</v>
      </c>
      <c r="L9" s="15">
        <v>70</v>
      </c>
      <c r="M9" s="4" t="s">
        <v>31</v>
      </c>
    </row>
    <row r="10" spans="1:21" ht="15" customHeight="1" x14ac:dyDescent="0.2">
      <c r="A10" s="18" t="s">
        <v>24</v>
      </c>
      <c r="B10" s="14">
        <v>135</v>
      </c>
      <c r="C10" s="14">
        <v>135</v>
      </c>
      <c r="D10" s="14">
        <v>252</v>
      </c>
      <c r="E10" s="14">
        <f>252</f>
        <v>252</v>
      </c>
      <c r="F10" s="31">
        <f>G10-E10</f>
        <v>3</v>
      </c>
      <c r="G10" s="15">
        <v>255</v>
      </c>
      <c r="H10" s="15">
        <v>300</v>
      </c>
      <c r="I10" s="15">
        <v>300</v>
      </c>
      <c r="J10" s="15">
        <v>300</v>
      </c>
      <c r="K10" s="15">
        <v>300</v>
      </c>
      <c r="L10" s="15">
        <v>300</v>
      </c>
      <c r="M10" s="4" t="s">
        <v>11</v>
      </c>
    </row>
    <row r="11" spans="1:21" ht="15" customHeight="1" x14ac:dyDescent="0.25">
      <c r="A11" s="18" t="s">
        <v>20</v>
      </c>
      <c r="B11" s="14">
        <v>300</v>
      </c>
      <c r="C11" s="15">
        <v>0</v>
      </c>
      <c r="D11" s="14">
        <v>175</v>
      </c>
      <c r="E11" s="14">
        <v>175</v>
      </c>
      <c r="F11" s="31">
        <f t="shared" si="0"/>
        <v>0</v>
      </c>
      <c r="G11" s="15">
        <f>D11</f>
        <v>175</v>
      </c>
      <c r="H11" s="15">
        <f t="shared" ref="H11:L11" si="1">G11</f>
        <v>175</v>
      </c>
      <c r="I11" s="15">
        <f t="shared" si="1"/>
        <v>175</v>
      </c>
      <c r="J11" s="15">
        <f t="shared" si="1"/>
        <v>175</v>
      </c>
      <c r="K11" s="15">
        <f t="shared" si="1"/>
        <v>175</v>
      </c>
      <c r="L11" s="15">
        <f t="shared" si="1"/>
        <v>175</v>
      </c>
      <c r="M11" s="4" t="s">
        <v>16</v>
      </c>
      <c r="T11" s="1"/>
      <c r="U11"/>
    </row>
    <row r="12" spans="1:21" ht="15" customHeight="1" x14ac:dyDescent="0.2">
      <c r="A12" s="18" t="s">
        <v>43</v>
      </c>
      <c r="B12" s="14">
        <v>1800</v>
      </c>
      <c r="C12" s="14">
        <v>1800</v>
      </c>
      <c r="D12" s="14">
        <f>124+128+256+128+192+128</f>
        <v>956</v>
      </c>
      <c r="E12" s="14">
        <v>0</v>
      </c>
      <c r="F12" s="31">
        <f t="shared" si="0"/>
        <v>0</v>
      </c>
      <c r="G12" s="15">
        <f>H50</f>
        <v>0</v>
      </c>
      <c r="H12" s="15">
        <f>$G$12</f>
        <v>0</v>
      </c>
      <c r="I12" s="15">
        <f t="shared" ref="I12:L12" si="2">$G$12</f>
        <v>0</v>
      </c>
      <c r="J12" s="15">
        <f t="shared" si="2"/>
        <v>0</v>
      </c>
      <c r="K12" s="15">
        <f t="shared" si="2"/>
        <v>0</v>
      </c>
      <c r="L12" s="15">
        <f t="shared" si="2"/>
        <v>0</v>
      </c>
      <c r="M12" s="4"/>
    </row>
    <row r="13" spans="1:21" ht="15" customHeight="1" x14ac:dyDescent="0.2">
      <c r="A13" s="18" t="s">
        <v>34</v>
      </c>
      <c r="B13" s="14">
        <v>250</v>
      </c>
      <c r="C13" s="14">
        <v>250</v>
      </c>
      <c r="D13" s="14">
        <v>166.2</v>
      </c>
      <c r="E13" s="14">
        <v>166.2</v>
      </c>
      <c r="F13" s="31">
        <f t="shared" si="0"/>
        <v>108.80000000000001</v>
      </c>
      <c r="G13" s="15">
        <v>275</v>
      </c>
      <c r="H13" s="15">
        <v>275</v>
      </c>
      <c r="I13" s="15">
        <v>275</v>
      </c>
      <c r="J13" s="15">
        <v>275</v>
      </c>
      <c r="K13" s="15">
        <v>275</v>
      </c>
      <c r="L13" s="15">
        <v>275</v>
      </c>
      <c r="M13" s="4"/>
    </row>
    <row r="14" spans="1:21" ht="15" customHeight="1" x14ac:dyDescent="0.2">
      <c r="A14" s="18" t="s">
        <v>44</v>
      </c>
      <c r="B14" s="14">
        <v>450</v>
      </c>
      <c r="C14" s="14">
        <v>450</v>
      </c>
      <c r="D14" s="14">
        <f>428+40</f>
        <v>468</v>
      </c>
      <c r="E14" s="14">
        <f>73.2+40</f>
        <v>113.2</v>
      </c>
      <c r="F14" s="31">
        <f t="shared" si="0"/>
        <v>354.8</v>
      </c>
      <c r="G14" s="15">
        <v>468</v>
      </c>
      <c r="H14" s="15">
        <f t="shared" ref="H14:L14" si="3">G14</f>
        <v>468</v>
      </c>
      <c r="I14" s="15">
        <f t="shared" si="3"/>
        <v>468</v>
      </c>
      <c r="J14" s="15">
        <f t="shared" si="3"/>
        <v>468</v>
      </c>
      <c r="K14" s="15">
        <f t="shared" si="3"/>
        <v>468</v>
      </c>
      <c r="L14" s="15">
        <f t="shared" si="3"/>
        <v>468</v>
      </c>
      <c r="M14" s="4" t="s">
        <v>32</v>
      </c>
    </row>
    <row r="15" spans="1:21" ht="15" customHeight="1" x14ac:dyDescent="0.2">
      <c r="A15" s="18" t="s">
        <v>38</v>
      </c>
      <c r="B15" s="14">
        <v>200</v>
      </c>
      <c r="C15" s="14">
        <v>200</v>
      </c>
      <c r="D15" s="14">
        <v>70</v>
      </c>
      <c r="E15" s="14">
        <v>0</v>
      </c>
      <c r="F15" s="31">
        <f t="shared" si="0"/>
        <v>70</v>
      </c>
      <c r="G15" s="15">
        <v>70</v>
      </c>
      <c r="H15" s="15">
        <v>200</v>
      </c>
      <c r="I15" s="15">
        <v>200</v>
      </c>
      <c r="J15" s="15">
        <v>200</v>
      </c>
      <c r="K15" s="15">
        <v>200</v>
      </c>
      <c r="L15" s="15">
        <v>200</v>
      </c>
      <c r="M15" s="4"/>
    </row>
    <row r="16" spans="1:21" ht="15" customHeight="1" x14ac:dyDescent="0.2">
      <c r="A16" s="18" t="s">
        <v>39</v>
      </c>
      <c r="B16" s="14">
        <v>80</v>
      </c>
      <c r="C16" s="14">
        <v>100</v>
      </c>
      <c r="D16" s="14">
        <v>75</v>
      </c>
      <c r="E16" s="14">
        <v>120</v>
      </c>
      <c r="F16" s="31">
        <f t="shared" si="0"/>
        <v>0</v>
      </c>
      <c r="G16" s="15">
        <v>120</v>
      </c>
      <c r="H16" s="15">
        <v>120</v>
      </c>
      <c r="I16" s="15">
        <v>120</v>
      </c>
      <c r="J16" s="15">
        <v>120</v>
      </c>
      <c r="K16" s="15">
        <v>120</v>
      </c>
      <c r="L16" s="15">
        <v>120</v>
      </c>
      <c r="M16" s="4"/>
    </row>
    <row r="17" spans="1:16" ht="15" customHeight="1" x14ac:dyDescent="0.2">
      <c r="A17" s="18" t="s">
        <v>48</v>
      </c>
      <c r="B17" s="14">
        <v>75</v>
      </c>
      <c r="C17" s="14">
        <v>75</v>
      </c>
      <c r="D17" s="14">
        <v>50</v>
      </c>
      <c r="E17" s="14">
        <v>50</v>
      </c>
      <c r="F17" s="31">
        <f t="shared" si="0"/>
        <v>0</v>
      </c>
      <c r="G17" s="15">
        <v>50</v>
      </c>
      <c r="H17" s="15">
        <v>100</v>
      </c>
      <c r="I17" s="15">
        <v>100</v>
      </c>
      <c r="J17" s="15">
        <v>100</v>
      </c>
      <c r="K17" s="15">
        <v>100</v>
      </c>
      <c r="L17" s="15">
        <v>100</v>
      </c>
      <c r="M17" s="4"/>
    </row>
    <row r="18" spans="1:16" ht="15" customHeight="1" x14ac:dyDescent="0.2">
      <c r="A18" s="18" t="s">
        <v>12</v>
      </c>
      <c r="B18" s="14">
        <v>100</v>
      </c>
      <c r="C18" s="14">
        <v>0</v>
      </c>
      <c r="D18" s="14">
        <v>0</v>
      </c>
      <c r="E18" s="14">
        <v>0</v>
      </c>
      <c r="F18" s="31">
        <f t="shared" si="0"/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4"/>
    </row>
    <row r="19" spans="1:16" ht="15" customHeight="1" x14ac:dyDescent="0.2">
      <c r="A19" s="18" t="s">
        <v>23</v>
      </c>
      <c r="B19" s="14">
        <v>50</v>
      </c>
      <c r="C19" s="15">
        <v>0</v>
      </c>
      <c r="D19" s="14">
        <v>0</v>
      </c>
      <c r="E19" s="14">
        <v>0</v>
      </c>
      <c r="F19" s="31">
        <f t="shared" si="0"/>
        <v>0</v>
      </c>
      <c r="G19" s="15">
        <v>0</v>
      </c>
      <c r="H19" s="15">
        <v>50</v>
      </c>
      <c r="I19" s="15">
        <v>50</v>
      </c>
      <c r="J19" s="15">
        <v>50</v>
      </c>
      <c r="K19" s="15">
        <v>50</v>
      </c>
      <c r="L19" s="15">
        <v>50</v>
      </c>
      <c r="M19" s="4"/>
    </row>
    <row r="20" spans="1:16" ht="15" customHeight="1" x14ac:dyDescent="0.2">
      <c r="A20" s="18" t="s">
        <v>45</v>
      </c>
      <c r="B20" s="14">
        <v>100</v>
      </c>
      <c r="C20" s="14">
        <v>150</v>
      </c>
      <c r="D20" s="14">
        <v>0</v>
      </c>
      <c r="E20" s="14">
        <v>128.65</v>
      </c>
      <c r="F20" s="31">
        <f t="shared" si="0"/>
        <v>-78.650000000000006</v>
      </c>
      <c r="G20" s="15">
        <v>50</v>
      </c>
      <c r="H20" s="15">
        <v>50</v>
      </c>
      <c r="I20" s="15">
        <v>50</v>
      </c>
      <c r="J20" s="15">
        <v>50</v>
      </c>
      <c r="K20" s="15">
        <v>50</v>
      </c>
      <c r="L20" s="15">
        <v>50</v>
      </c>
      <c r="M20" s="4"/>
    </row>
    <row r="21" spans="1:16" ht="15" customHeight="1" x14ac:dyDescent="0.2">
      <c r="A21" s="18" t="s">
        <v>13</v>
      </c>
      <c r="B21" s="14">
        <v>1E-3</v>
      </c>
      <c r="C21" s="14">
        <v>30</v>
      </c>
      <c r="D21" s="14">
        <v>0</v>
      </c>
      <c r="E21" s="14">
        <v>0</v>
      </c>
      <c r="F21" s="31">
        <f t="shared" si="0"/>
        <v>30</v>
      </c>
      <c r="G21" s="15">
        <v>30</v>
      </c>
      <c r="H21" s="15">
        <v>30</v>
      </c>
      <c r="I21" s="15">
        <v>30</v>
      </c>
      <c r="J21" s="15">
        <v>30</v>
      </c>
      <c r="K21" s="15">
        <v>30</v>
      </c>
      <c r="L21" s="15">
        <v>30</v>
      </c>
      <c r="M21" s="4"/>
    </row>
    <row r="22" spans="1:16" ht="15" customHeight="1" x14ac:dyDescent="0.2">
      <c r="A22" s="18" t="s">
        <v>46</v>
      </c>
      <c r="B22" s="15">
        <v>0</v>
      </c>
      <c r="C22" s="15">
        <v>0</v>
      </c>
      <c r="D22" s="14">
        <v>122</v>
      </c>
      <c r="E22" s="14">
        <v>122</v>
      </c>
      <c r="F22" s="31">
        <f t="shared" si="0"/>
        <v>18</v>
      </c>
      <c r="G22" s="15">
        <v>140</v>
      </c>
      <c r="H22" s="15">
        <v>140</v>
      </c>
      <c r="I22" s="15">
        <v>140</v>
      </c>
      <c r="J22" s="15">
        <v>140</v>
      </c>
      <c r="K22" s="15">
        <v>140</v>
      </c>
      <c r="L22" s="15">
        <v>140</v>
      </c>
      <c r="M22" s="4" t="s">
        <v>14</v>
      </c>
    </row>
    <row r="23" spans="1:16" ht="15" customHeight="1" x14ac:dyDescent="0.2">
      <c r="A23" s="7" t="s">
        <v>28</v>
      </c>
      <c r="B23" s="17">
        <v>0</v>
      </c>
      <c r="C23" s="17">
        <v>0</v>
      </c>
      <c r="D23" s="17">
        <v>-304.76</v>
      </c>
      <c r="E23" s="17">
        <v>-113.4</v>
      </c>
      <c r="F23" s="31">
        <f t="shared" si="0"/>
        <v>113.4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4"/>
    </row>
    <row r="24" spans="1:16" ht="15" customHeight="1" x14ac:dyDescent="0.2">
      <c r="A24" s="34" t="s">
        <v>18</v>
      </c>
      <c r="B24" s="14">
        <v>0</v>
      </c>
      <c r="C24" s="14">
        <v>0</v>
      </c>
      <c r="D24" s="14">
        <v>201</v>
      </c>
      <c r="E24" s="14">
        <v>0</v>
      </c>
      <c r="F24" s="32">
        <f t="shared" si="0"/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4" t="s">
        <v>25</v>
      </c>
    </row>
    <row r="25" spans="1:16" ht="15" customHeight="1" x14ac:dyDescent="0.2">
      <c r="B25" s="3"/>
      <c r="C25" s="3"/>
      <c r="D25" s="6"/>
      <c r="E25" s="2"/>
      <c r="F25" s="2" t="s">
        <v>10</v>
      </c>
      <c r="G25" s="2"/>
      <c r="H25" s="2"/>
      <c r="I25" s="2"/>
      <c r="J25" s="2"/>
      <c r="K25" s="2"/>
      <c r="L25" s="2"/>
      <c r="M25" s="4"/>
    </row>
    <row r="26" spans="1:16" ht="15" customHeight="1" x14ac:dyDescent="0.2">
      <c r="A26" s="20" t="s">
        <v>15</v>
      </c>
      <c r="B26" s="22">
        <f>SUM(B7:B25)</f>
        <v>5440.0010000000002</v>
      </c>
      <c r="C26" s="22">
        <f>SUM(C7:C25)</f>
        <v>5090</v>
      </c>
      <c r="D26" s="22">
        <f>SUM(D7:D25)</f>
        <v>4246.6299999999992</v>
      </c>
      <c r="E26" s="23">
        <f>SUM(E7:E25)</f>
        <v>2388.25</v>
      </c>
      <c r="F26" s="23"/>
      <c r="G26" s="23">
        <f t="shared" ref="G26:L26" si="4">SUM(G7:G25)</f>
        <v>4143</v>
      </c>
      <c r="H26" s="23">
        <f t="shared" si="4"/>
        <v>4718</v>
      </c>
      <c r="I26" s="23">
        <f t="shared" si="4"/>
        <v>4918</v>
      </c>
      <c r="J26" s="23">
        <f t="shared" si="4"/>
        <v>5018</v>
      </c>
      <c r="K26" s="23">
        <f t="shared" si="4"/>
        <v>5018</v>
      </c>
      <c r="L26" s="23">
        <f t="shared" si="4"/>
        <v>5118</v>
      </c>
      <c r="M26" s="4"/>
    </row>
    <row r="27" spans="1:16" ht="15" customHeight="1" x14ac:dyDescent="0.25">
      <c r="B27" s="17"/>
      <c r="C27" s="17"/>
      <c r="D27" s="17"/>
      <c r="E27" s="17"/>
      <c r="F27"/>
      <c r="G27" s="17"/>
      <c r="H27" s="17"/>
      <c r="I27" s="17"/>
      <c r="J27" s="17"/>
      <c r="K27" s="17"/>
      <c r="L27" s="17"/>
      <c r="M27" s="4" t="s">
        <v>10</v>
      </c>
    </row>
    <row r="28" spans="1:16" ht="15" customHeight="1" x14ac:dyDescent="0.25">
      <c r="A28" s="29" t="s">
        <v>22</v>
      </c>
      <c r="B28" s="24">
        <v>3600</v>
      </c>
      <c r="C28" s="24">
        <v>3000</v>
      </c>
      <c r="D28" s="24">
        <v>3250</v>
      </c>
      <c r="E28" s="33">
        <v>5000</v>
      </c>
      <c r="F28"/>
      <c r="G28" s="25">
        <v>5000</v>
      </c>
      <c r="H28" s="25">
        <v>6000</v>
      </c>
      <c r="I28" s="25">
        <v>7000</v>
      </c>
      <c r="J28" s="25">
        <v>8000</v>
      </c>
      <c r="K28" s="25">
        <v>8500</v>
      </c>
      <c r="L28" s="25">
        <v>8500</v>
      </c>
      <c r="M28" s="4"/>
      <c r="P28" s="7" t="s">
        <v>10</v>
      </c>
    </row>
    <row r="29" spans="1:16" ht="15" customHeight="1" x14ac:dyDescent="0.25">
      <c r="A29" s="30"/>
      <c r="B29" s="11"/>
      <c r="C29" s="21"/>
      <c r="F29"/>
      <c r="H29" s="19"/>
      <c r="I29" s="19"/>
      <c r="J29" s="19"/>
      <c r="K29" s="19"/>
      <c r="L29" s="19"/>
      <c r="M29" s="4"/>
    </row>
    <row r="30" spans="1:16" ht="15" customHeight="1" x14ac:dyDescent="0.25">
      <c r="A30" s="29" t="s">
        <v>33</v>
      </c>
      <c r="B30" s="26">
        <v>1000</v>
      </c>
      <c r="C30" s="26">
        <v>1000</v>
      </c>
      <c r="D30" s="27">
        <f>1145.56-600</f>
        <v>545.55999999999995</v>
      </c>
      <c r="E30" s="28">
        <f>D35</f>
        <v>289.34000000000106</v>
      </c>
      <c r="F30" s="36">
        <f>E30</f>
        <v>289.34000000000106</v>
      </c>
      <c r="G30" s="28">
        <f>E30</f>
        <v>289.34000000000106</v>
      </c>
      <c r="H30" s="28">
        <f>G35</f>
        <v>1146.3400000000011</v>
      </c>
      <c r="I30" s="28">
        <f t="shared" ref="I30:L30" si="5">H35</f>
        <v>2428.3400000000011</v>
      </c>
      <c r="J30" s="28">
        <f t="shared" si="5"/>
        <v>4510.34</v>
      </c>
      <c r="K30" s="28">
        <f t="shared" si="5"/>
        <v>7492.34</v>
      </c>
      <c r="L30" s="28">
        <f t="shared" si="5"/>
        <v>10974.34</v>
      </c>
      <c r="M30" s="4"/>
    </row>
    <row r="31" spans="1:16" ht="15" customHeight="1" x14ac:dyDescent="0.25">
      <c r="A31" s="29" t="s">
        <v>47</v>
      </c>
      <c r="B31" s="26"/>
      <c r="C31" s="26"/>
      <c r="D31" s="27"/>
      <c r="E31" s="28">
        <f>0.91+0.67+0.61+0.72+0.65</f>
        <v>3.56</v>
      </c>
      <c r="F31" s="36"/>
      <c r="G31" s="28">
        <v>5</v>
      </c>
      <c r="H31" s="28">
        <v>5</v>
      </c>
      <c r="I31" s="28">
        <v>5</v>
      </c>
      <c r="J31" s="28">
        <v>5</v>
      </c>
      <c r="K31" s="28">
        <v>5</v>
      </c>
      <c r="L31" s="28">
        <v>5</v>
      </c>
      <c r="M31" s="4"/>
    </row>
    <row r="32" spans="1:16" ht="15" customHeight="1" x14ac:dyDescent="0.25">
      <c r="A32" s="29"/>
      <c r="B32" s="26"/>
      <c r="C32" s="26"/>
      <c r="D32" s="27"/>
      <c r="E32" s="28"/>
      <c r="F32" s="36"/>
      <c r="G32" s="28"/>
      <c r="H32" s="28"/>
      <c r="I32" s="28"/>
      <c r="J32" s="28"/>
      <c r="K32" s="28"/>
      <c r="L32" s="28"/>
      <c r="M32" s="4"/>
    </row>
    <row r="33" spans="1:13" ht="15" customHeight="1" x14ac:dyDescent="0.25">
      <c r="A33" s="30" t="s">
        <v>29</v>
      </c>
      <c r="B33" s="11"/>
      <c r="C33" s="21"/>
      <c r="D33" s="11">
        <f>140.41+600</f>
        <v>740.41</v>
      </c>
      <c r="E33" s="19"/>
      <c r="F33"/>
      <c r="G33" s="19"/>
      <c r="H33" s="19"/>
      <c r="I33" s="19"/>
      <c r="J33" s="19"/>
      <c r="K33" s="19"/>
      <c r="L33" s="19"/>
      <c r="M33" s="5"/>
    </row>
    <row r="34" spans="1:13" ht="15" customHeight="1" x14ac:dyDescent="0.25">
      <c r="A34" s="30"/>
      <c r="B34" s="11"/>
      <c r="C34" s="21"/>
      <c r="D34" s="11"/>
      <c r="E34" s="19"/>
      <c r="F34" t="s">
        <v>10</v>
      </c>
      <c r="G34" s="19"/>
      <c r="H34" s="19"/>
      <c r="I34" s="19"/>
      <c r="J34" s="19"/>
      <c r="K34" s="19"/>
      <c r="L34" s="19"/>
      <c r="M34" s="5" t="s">
        <v>10</v>
      </c>
    </row>
    <row r="35" spans="1:13" ht="15" customHeight="1" x14ac:dyDescent="0.25">
      <c r="A35" s="29" t="s">
        <v>30</v>
      </c>
      <c r="B35" s="17">
        <f t="shared" ref="B35:C35" si="6">(B28+B30+B33)-B26</f>
        <v>-840.0010000000002</v>
      </c>
      <c r="C35" s="17">
        <f t="shared" si="6"/>
        <v>-1090</v>
      </c>
      <c r="D35" s="17">
        <f>(D28+D30+D33)-D26</f>
        <v>289.34000000000106</v>
      </c>
      <c r="E35" s="17">
        <f>(E28+E30+E31+E33)-E26</f>
        <v>2904.6500000000015</v>
      </c>
      <c r="F35"/>
      <c r="G35" s="17">
        <f>(G28+G30+G33)-G26</f>
        <v>1146.3400000000011</v>
      </c>
      <c r="H35" s="17">
        <f>(H28+H30+H33)-H26</f>
        <v>2428.3400000000011</v>
      </c>
      <c r="I35" s="17">
        <f t="shared" ref="I35:L35" si="7">(I28+I30+I33)-I26</f>
        <v>4510.34</v>
      </c>
      <c r="J35" s="17">
        <f t="shared" si="7"/>
        <v>7492.34</v>
      </c>
      <c r="K35" s="17">
        <f t="shared" si="7"/>
        <v>10974.34</v>
      </c>
      <c r="L35" s="17">
        <f t="shared" si="7"/>
        <v>14356.34</v>
      </c>
    </row>
    <row r="36" spans="1:13" ht="15" customHeight="1" x14ac:dyDescent="0.2"/>
    <row r="37" spans="1:13" ht="15" customHeight="1" x14ac:dyDescent="0.2">
      <c r="A37" s="7" t="s">
        <v>42</v>
      </c>
      <c r="B37" s="17">
        <f>B28-B26</f>
        <v>-1840.0010000000002</v>
      </c>
      <c r="C37" s="17">
        <f t="shared" ref="C37:D37" si="8">C28-C26</f>
        <v>-2090</v>
      </c>
      <c r="D37" s="17">
        <f t="shared" si="8"/>
        <v>-996.6299999999992</v>
      </c>
      <c r="E37" s="17">
        <f>E28-E26</f>
        <v>2611.75</v>
      </c>
      <c r="G37" s="17">
        <f t="shared" ref="G37:L37" si="9">G28-G26</f>
        <v>857</v>
      </c>
      <c r="H37" s="17">
        <f t="shared" si="9"/>
        <v>1282</v>
      </c>
      <c r="I37" s="17">
        <f t="shared" si="9"/>
        <v>2082</v>
      </c>
      <c r="J37" s="17">
        <f t="shared" si="9"/>
        <v>2982</v>
      </c>
      <c r="K37" s="17">
        <f t="shared" si="9"/>
        <v>3482</v>
      </c>
      <c r="L37" s="17">
        <f t="shared" si="9"/>
        <v>3382</v>
      </c>
    </row>
    <row r="38" spans="1:13" ht="15" x14ac:dyDescent="0.25">
      <c r="B38"/>
      <c r="C38"/>
      <c r="D38"/>
      <c r="E38"/>
      <c r="F38"/>
      <c r="G38"/>
      <c r="H38"/>
      <c r="I38"/>
      <c r="J38"/>
      <c r="K38"/>
      <c r="L38"/>
      <c r="M38"/>
    </row>
    <row r="39" spans="1:13" ht="15" x14ac:dyDescent="0.25">
      <c r="B39"/>
      <c r="C39"/>
      <c r="D39"/>
      <c r="E39"/>
      <c r="F39"/>
      <c r="G39"/>
      <c r="H39"/>
      <c r="I39"/>
      <c r="J39"/>
      <c r="K39"/>
      <c r="L39"/>
      <c r="M39"/>
    </row>
    <row r="40" spans="1:13" ht="15" x14ac:dyDescent="0.25">
      <c r="B40"/>
      <c r="C40"/>
      <c r="D40"/>
      <c r="E40"/>
      <c r="F40"/>
      <c r="G40"/>
      <c r="H40"/>
      <c r="I40"/>
      <c r="J40"/>
      <c r="K40"/>
      <c r="L40"/>
      <c r="M40"/>
    </row>
    <row r="41" spans="1:13" ht="15" x14ac:dyDescent="0.25">
      <c r="B41"/>
      <c r="C41"/>
      <c r="D41"/>
      <c r="E41"/>
      <c r="F41"/>
      <c r="G41"/>
      <c r="H41"/>
      <c r="I41"/>
      <c r="J41"/>
      <c r="K41"/>
      <c r="L41"/>
      <c r="M41"/>
    </row>
    <row r="42" spans="1:13" ht="15" x14ac:dyDescent="0.25">
      <c r="B42"/>
      <c r="C42"/>
      <c r="D42"/>
      <c r="E42"/>
      <c r="F42"/>
      <c r="G42"/>
      <c r="H42"/>
      <c r="I42"/>
      <c r="J42"/>
      <c r="K42"/>
      <c r="L42"/>
      <c r="M42"/>
    </row>
    <row r="43" spans="1:13" ht="15" x14ac:dyDescent="0.25">
      <c r="B43"/>
      <c r="C43"/>
      <c r="D43"/>
      <c r="E43"/>
      <c r="F43"/>
      <c r="G43"/>
      <c r="H43"/>
      <c r="I43"/>
      <c r="J43"/>
      <c r="K43"/>
      <c r="L43"/>
      <c r="M43"/>
    </row>
    <row r="44" spans="1:13" ht="15" x14ac:dyDescent="0.25">
      <c r="B44"/>
      <c r="C44"/>
      <c r="D44"/>
      <c r="E44"/>
      <c r="F44"/>
      <c r="G44"/>
      <c r="H44"/>
      <c r="I44"/>
      <c r="J44"/>
      <c r="K44"/>
      <c r="L44"/>
      <c r="M44"/>
    </row>
    <row r="51" ht="15" customHeight="1" x14ac:dyDescent="0.2"/>
    <row r="52" ht="12.75" customHeight="1" x14ac:dyDescent="0.2"/>
    <row r="53" ht="15" customHeight="1" x14ac:dyDescent="0.2"/>
    <row r="70" spans="1:8" ht="15" x14ac:dyDescent="0.25">
      <c r="A70" s="12"/>
      <c r="B70" s="13"/>
      <c r="C70" s="13"/>
      <c r="D70" s="12"/>
      <c r="E70" s="12"/>
      <c r="F70" s="12"/>
      <c r="G70" s="12"/>
      <c r="H70" s="12"/>
    </row>
  </sheetData>
  <mergeCells count="14">
    <mergeCell ref="A5:A6"/>
    <mergeCell ref="B5:B6"/>
    <mergeCell ref="C5:C6"/>
    <mergeCell ref="D5:D6"/>
    <mergeCell ref="G5:G6"/>
    <mergeCell ref="E5:E6"/>
    <mergeCell ref="G4:L4"/>
    <mergeCell ref="F4:F6"/>
    <mergeCell ref="B4:D4"/>
    <mergeCell ref="H5:H6"/>
    <mergeCell ref="L5:L6"/>
    <mergeCell ref="I5:I6"/>
    <mergeCell ref="J5:J6"/>
    <mergeCell ref="K5:K6"/>
  </mergeCells>
  <pageMargins left="0.7" right="0.7" top="0.75" bottom="0.75" header="0.3" footer="0.3"/>
  <pageSetup paperSize="9" scale="81" fitToWidth="0" orientation="landscape" r:id="rId1"/>
  <ignoredErrors>
    <ignoredError sqref="G30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Garnett</dc:creator>
  <cp:lastModifiedBy>Brock Clerk</cp:lastModifiedBy>
  <cp:lastPrinted>2024-11-11T11:34:06Z</cp:lastPrinted>
  <dcterms:created xsi:type="dcterms:W3CDTF">2024-04-04T09:59:18Z</dcterms:created>
  <dcterms:modified xsi:type="dcterms:W3CDTF">2024-11-27T11:12:03Z</dcterms:modified>
</cp:coreProperties>
</file>